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5670" windowWidth="12120" windowHeight="1815"/>
  </bookViews>
  <sheets>
    <sheet name="2020-2024" sheetId="2" r:id="rId1"/>
  </sheets>
  <definedNames>
    <definedName name="_xlnm._FilterDatabase" localSheetId="0" hidden="1">'2020-2024'!$A$5:$C$52</definedName>
    <definedName name="_xlnm.Print_Titles" localSheetId="0">'2020-2024'!$5:$5</definedName>
    <definedName name="_xlnm.Print_Area" localSheetId="0">'2020-2024'!$A$1:$L$52</definedName>
  </definedNames>
  <calcPr calcId="145621"/>
</workbook>
</file>

<file path=xl/calcChain.xml><?xml version="1.0" encoding="utf-8"?>
<calcChain xmlns="http://schemas.openxmlformats.org/spreadsheetml/2006/main">
  <c r="N52" i="2" l="1"/>
  <c r="M52" i="2"/>
  <c r="K52" i="2"/>
  <c r="J52" i="2"/>
  <c r="H52" i="2"/>
  <c r="G52" i="2"/>
  <c r="N51" i="2"/>
  <c r="L51" i="2"/>
  <c r="I51" i="2"/>
  <c r="J51" i="2" s="1"/>
  <c r="F51" i="2"/>
  <c r="E51" i="2"/>
  <c r="D51" i="2"/>
  <c r="N50" i="2"/>
  <c r="M50" i="2"/>
  <c r="K50" i="2"/>
  <c r="J50" i="2"/>
  <c r="H50" i="2"/>
  <c r="G50" i="2"/>
  <c r="L49" i="2"/>
  <c r="I49" i="2"/>
  <c r="J49" i="2" s="1"/>
  <c r="G49" i="2"/>
  <c r="F49" i="2"/>
  <c r="H49" i="2" s="1"/>
  <c r="E49" i="2"/>
  <c r="D49" i="2"/>
  <c r="N48" i="2"/>
  <c r="M48" i="2"/>
  <c r="K48" i="2"/>
  <c r="J48" i="2"/>
  <c r="H48" i="2"/>
  <c r="G48" i="2"/>
  <c r="N47" i="2"/>
  <c r="M47" i="2"/>
  <c r="K47" i="2"/>
  <c r="J47" i="2"/>
  <c r="H47" i="2"/>
  <c r="G47" i="2"/>
  <c r="N46" i="2"/>
  <c r="M46" i="2"/>
  <c r="K46" i="2"/>
  <c r="J46" i="2"/>
  <c r="H46" i="2"/>
  <c r="G46" i="2"/>
  <c r="L45" i="2"/>
  <c r="I45" i="2"/>
  <c r="F45" i="2"/>
  <c r="E45" i="2"/>
  <c r="H45" i="2" s="1"/>
  <c r="D45" i="2"/>
  <c r="N44" i="2"/>
  <c r="M44" i="2"/>
  <c r="K44" i="2"/>
  <c r="J44" i="2"/>
  <c r="H44" i="2"/>
  <c r="G44" i="2"/>
  <c r="N43" i="2"/>
  <c r="M43" i="2"/>
  <c r="K43" i="2"/>
  <c r="J43" i="2"/>
  <c r="H43" i="2"/>
  <c r="G43" i="2"/>
  <c r="N42" i="2"/>
  <c r="M42" i="2"/>
  <c r="K42" i="2"/>
  <c r="J42" i="2"/>
  <c r="H42" i="2"/>
  <c r="G42" i="2"/>
  <c r="N41" i="2"/>
  <c r="M41" i="2"/>
  <c r="K41" i="2"/>
  <c r="J41" i="2"/>
  <c r="H41" i="2"/>
  <c r="G41" i="2"/>
  <c r="L40" i="2"/>
  <c r="I40" i="2"/>
  <c r="J40" i="2" s="1"/>
  <c r="G40" i="2"/>
  <c r="F40" i="2"/>
  <c r="H40" i="2" s="1"/>
  <c r="E40" i="2"/>
  <c r="D40" i="2"/>
  <c r="N39" i="2"/>
  <c r="M39" i="2"/>
  <c r="K39" i="2"/>
  <c r="J39" i="2"/>
  <c r="H39" i="2"/>
  <c r="G39" i="2"/>
  <c r="N38" i="2"/>
  <c r="M38" i="2"/>
  <c r="K38" i="2"/>
  <c r="J38" i="2"/>
  <c r="H38" i="2"/>
  <c r="G38" i="2"/>
  <c r="L37" i="2"/>
  <c r="M37" i="2" s="1"/>
  <c r="I37" i="2"/>
  <c r="J37" i="2" s="1"/>
  <c r="F37" i="2"/>
  <c r="E37" i="2"/>
  <c r="K37" i="2" s="1"/>
  <c r="D37" i="2"/>
  <c r="N36" i="2"/>
  <c r="M36" i="2"/>
  <c r="K36" i="2"/>
  <c r="J36" i="2"/>
  <c r="H36" i="2"/>
  <c r="G36" i="2"/>
  <c r="N35" i="2"/>
  <c r="M35" i="2"/>
  <c r="K35" i="2"/>
  <c r="J35" i="2"/>
  <c r="H35" i="2"/>
  <c r="G35" i="2"/>
  <c r="N34" i="2"/>
  <c r="M34" i="2"/>
  <c r="K34" i="2"/>
  <c r="J34" i="2"/>
  <c r="H34" i="2"/>
  <c r="G34" i="2"/>
  <c r="N33" i="2"/>
  <c r="M33" i="2"/>
  <c r="K33" i="2"/>
  <c r="J33" i="2"/>
  <c r="H33" i="2"/>
  <c r="G33" i="2"/>
  <c r="N32" i="2"/>
  <c r="M32" i="2"/>
  <c r="K32" i="2"/>
  <c r="J32" i="2"/>
  <c r="H32" i="2"/>
  <c r="G32" i="2"/>
  <c r="L31" i="2"/>
  <c r="N31" i="2" s="1"/>
  <c r="I31" i="2"/>
  <c r="J31" i="2" s="1"/>
  <c r="G31" i="2"/>
  <c r="F31" i="2"/>
  <c r="E31" i="2"/>
  <c r="H31" i="2" s="1"/>
  <c r="D31" i="2"/>
  <c r="N30" i="2"/>
  <c r="M30" i="2"/>
  <c r="K30" i="2"/>
  <c r="J30" i="2"/>
  <c r="H30" i="2"/>
  <c r="G30" i="2"/>
  <c r="N29" i="2"/>
  <c r="M29" i="2"/>
  <c r="K29" i="2"/>
  <c r="J29" i="2"/>
  <c r="H29" i="2"/>
  <c r="G29" i="2"/>
  <c r="N28" i="2"/>
  <c r="M28" i="2"/>
  <c r="K28" i="2"/>
  <c r="J28" i="2"/>
  <c r="H28" i="2"/>
  <c r="G28" i="2"/>
  <c r="N27" i="2"/>
  <c r="M27" i="2"/>
  <c r="K27" i="2"/>
  <c r="J27" i="2"/>
  <c r="H27" i="2"/>
  <c r="G27" i="2"/>
  <c r="N26" i="2"/>
  <c r="L26" i="2"/>
  <c r="I26" i="2"/>
  <c r="J26" i="2" s="1"/>
  <c r="F26" i="2"/>
  <c r="G26" i="2" s="1"/>
  <c r="E26" i="2"/>
  <c r="D26" i="2"/>
  <c r="N25" i="2"/>
  <c r="M25" i="2"/>
  <c r="K25" i="2"/>
  <c r="J25" i="2"/>
  <c r="H25" i="2"/>
  <c r="G25" i="2"/>
  <c r="N24" i="2"/>
  <c r="M24" i="2"/>
  <c r="K24" i="2"/>
  <c r="J24" i="2"/>
  <c r="H24" i="2"/>
  <c r="G24" i="2"/>
  <c r="N23" i="2"/>
  <c r="M23" i="2"/>
  <c r="K23" i="2"/>
  <c r="J23" i="2"/>
  <c r="H23" i="2"/>
  <c r="G23" i="2"/>
  <c r="N22" i="2"/>
  <c r="M22" i="2"/>
  <c r="K22" i="2"/>
  <c r="J22" i="2"/>
  <c r="H22" i="2"/>
  <c r="G22" i="2"/>
  <c r="N21" i="2"/>
  <c r="M21" i="2"/>
  <c r="K21" i="2"/>
  <c r="J21" i="2"/>
  <c r="H21" i="2"/>
  <c r="G21" i="2"/>
  <c r="N20" i="2"/>
  <c r="M20" i="2"/>
  <c r="K20" i="2"/>
  <c r="J20" i="2"/>
  <c r="H20" i="2"/>
  <c r="G20" i="2"/>
  <c r="M19" i="2"/>
  <c r="L19" i="2"/>
  <c r="I19" i="2"/>
  <c r="F19" i="2"/>
  <c r="E19" i="2"/>
  <c r="N19" i="2" s="1"/>
  <c r="D19" i="2"/>
  <c r="N18" i="2"/>
  <c r="M18" i="2"/>
  <c r="K18" i="2"/>
  <c r="J18" i="2"/>
  <c r="H18" i="2"/>
  <c r="G18" i="2"/>
  <c r="N16" i="2"/>
  <c r="L16" i="2"/>
  <c r="I16" i="2"/>
  <c r="J16" i="2" s="1"/>
  <c r="F16" i="2"/>
  <c r="E16" i="2"/>
  <c r="D16" i="2"/>
  <c r="N15" i="2"/>
  <c r="M15" i="2"/>
  <c r="K15" i="2"/>
  <c r="J15" i="2"/>
  <c r="H15" i="2"/>
  <c r="G15" i="2"/>
  <c r="N14" i="2"/>
  <c r="K14" i="2"/>
  <c r="H14" i="2"/>
  <c r="N13" i="2"/>
  <c r="M13" i="2"/>
  <c r="K13" i="2"/>
  <c r="J13" i="2"/>
  <c r="H13" i="2"/>
  <c r="G13" i="2"/>
  <c r="N12" i="2"/>
  <c r="M12" i="2"/>
  <c r="K12" i="2"/>
  <c r="J12" i="2"/>
  <c r="H12" i="2"/>
  <c r="G12" i="2"/>
  <c r="M11" i="2"/>
  <c r="J11" i="2"/>
  <c r="H11" i="2"/>
  <c r="G11" i="2"/>
  <c r="N10" i="2"/>
  <c r="M10" i="2"/>
  <c r="K10" i="2"/>
  <c r="J10" i="2"/>
  <c r="H10" i="2"/>
  <c r="G10" i="2"/>
  <c r="N9" i="2"/>
  <c r="M9" i="2"/>
  <c r="K9" i="2"/>
  <c r="J9" i="2"/>
  <c r="H9" i="2"/>
  <c r="G9" i="2"/>
  <c r="N8" i="2"/>
  <c r="M8" i="2"/>
  <c r="K8" i="2"/>
  <c r="J8" i="2"/>
  <c r="H8" i="2"/>
  <c r="G8" i="2"/>
  <c r="L7" i="2"/>
  <c r="I7" i="2"/>
  <c r="F7" i="2"/>
  <c r="E7" i="2"/>
  <c r="D7" i="2"/>
  <c r="D6" i="2" s="1"/>
  <c r="G7" i="2" l="1"/>
  <c r="K16" i="2"/>
  <c r="K19" i="2"/>
  <c r="K26" i="2"/>
  <c r="N37" i="2"/>
  <c r="N40" i="2"/>
  <c r="N49" i="2"/>
  <c r="K51" i="2"/>
  <c r="H7" i="2"/>
  <c r="H16" i="2"/>
  <c r="M16" i="2"/>
  <c r="M26" i="2"/>
  <c r="K31" i="2"/>
  <c r="K45" i="2"/>
  <c r="H51" i="2"/>
  <c r="M51" i="2"/>
  <c r="J7" i="2"/>
  <c r="N45" i="2"/>
  <c r="E6" i="2"/>
  <c r="N7" i="2"/>
  <c r="H19" i="2"/>
  <c r="H37" i="2"/>
  <c r="K40" i="2"/>
  <c r="G45" i="2"/>
  <c r="K49" i="2"/>
  <c r="L6" i="2"/>
  <c r="M7" i="2"/>
  <c r="G16" i="2"/>
  <c r="G37" i="2"/>
  <c r="M45" i="2"/>
  <c r="G51" i="2"/>
  <c r="I6" i="2"/>
  <c r="G19" i="2"/>
  <c r="H26" i="2"/>
  <c r="M31" i="2"/>
  <c r="M40" i="2"/>
  <c r="J45" i="2"/>
  <c r="M49" i="2"/>
  <c r="F6" i="2"/>
  <c r="K7" i="2"/>
  <c r="J19" i="2"/>
  <c r="K6" i="2" l="1"/>
  <c r="J6" i="2"/>
  <c r="H6" i="2"/>
  <c r="G6" i="2"/>
  <c r="M6" i="2"/>
  <c r="N6" i="2"/>
</calcChain>
</file>

<file path=xl/sharedStrings.xml><?xml version="1.0" encoding="utf-8"?>
<sst xmlns="http://schemas.openxmlformats.org/spreadsheetml/2006/main" count="145" uniqueCount="76">
  <si>
    <t>Наименование</t>
  </si>
  <si>
    <t>Под- раздел</t>
  </si>
  <si>
    <t>- национальная экономика</t>
  </si>
  <si>
    <t>- другие вопросы в области национальной экономики</t>
  </si>
  <si>
    <t>- образование</t>
  </si>
  <si>
    <t>- молодежная политика и оздоровление детей</t>
  </si>
  <si>
    <t>- периодическая печать и издательства</t>
  </si>
  <si>
    <t>- социальная политика</t>
  </si>
  <si>
    <t>- социальное обеспечение населения</t>
  </si>
  <si>
    <t>- общегосударственные вопросы</t>
  </si>
  <si>
    <t>- общее образование</t>
  </si>
  <si>
    <t>- другие вопросы в области образования</t>
  </si>
  <si>
    <t>- национальная безопасность и правоохранительная деятельность</t>
  </si>
  <si>
    <t>- дошкольное образование</t>
  </si>
  <si>
    <t>- культура</t>
  </si>
  <si>
    <t>- пенсионное обеспечение</t>
  </si>
  <si>
    <t>- жилищно-коммунальное хозяйство</t>
  </si>
  <si>
    <t>- другие вопросы в области жилищно-коммунального хозяйства</t>
  </si>
  <si>
    <t>- сельское хозяйство и рыболовство</t>
  </si>
  <si>
    <t>- жилищное хозяйство</t>
  </si>
  <si>
    <t>- благоустройство</t>
  </si>
  <si>
    <t>01</t>
  </si>
  <si>
    <t>02</t>
  </si>
  <si>
    <t>03</t>
  </si>
  <si>
    <t>04</t>
  </si>
  <si>
    <t>07</t>
  </si>
  <si>
    <t>08</t>
  </si>
  <si>
    <t>11</t>
  </si>
  <si>
    <t>10</t>
  </si>
  <si>
    <t>09</t>
  </si>
  <si>
    <t>06</t>
  </si>
  <si>
    <t>12</t>
  </si>
  <si>
    <t>05</t>
  </si>
  <si>
    <t xml:space="preserve"> - другие общегосударственные вопросы</t>
  </si>
  <si>
    <t>- охрана семьи и детства</t>
  </si>
  <si>
    <t>- функционирование высшего должностного лица субъекта РФ и муниципального образования</t>
  </si>
  <si>
    <t>- функционирование Правительства РФ, высших исполнительных органов  власти субъектов РФ, местных администраций</t>
  </si>
  <si>
    <t>- коммунальное хозяйство</t>
  </si>
  <si>
    <t>- транспорт</t>
  </si>
  <si>
    <t>ВСЕГО</t>
  </si>
  <si>
    <t>- функционирование законодательных (представительных) органов государственной власти  и представительных органов муниципальных образований</t>
  </si>
  <si>
    <t>13</t>
  </si>
  <si>
    <t>- обслуживание внутреннего государственного и муниципального долга</t>
  </si>
  <si>
    <t xml:space="preserve">- обслуживание государственного и муниципального долга </t>
  </si>
  <si>
    <t>- средства массовой информации</t>
  </si>
  <si>
    <t>- физическая культура и спорт</t>
  </si>
  <si>
    <t xml:space="preserve">- культура и кинематография </t>
  </si>
  <si>
    <t xml:space="preserve">- другие вопросы в области культуры, кинематографии </t>
  </si>
  <si>
    <t>- другие вопросы в области социальной политики</t>
  </si>
  <si>
    <t>- дорожное хозяйство (дорожные фонды)</t>
  </si>
  <si>
    <t xml:space="preserve"> - физическая культура</t>
  </si>
  <si>
    <t xml:space="preserve"> - массовый спорт</t>
  </si>
  <si>
    <t xml:space="preserve"> - другие вопросы в области физической культуры и спорта</t>
  </si>
  <si>
    <t xml:space="preserve"> - связь и информатика</t>
  </si>
  <si>
    <t xml:space="preserve"> -обеспечение деятельности финансовых, налоговых и таможенных органов и органов финансового (финансово-бюджетного) надзора</t>
  </si>
  <si>
    <t>Раздел</t>
  </si>
  <si>
    <t>- обеспечение проведения выборов и референдумов</t>
  </si>
  <si>
    <t>- резервные фонды</t>
  </si>
  <si>
    <t>- дополнительное образование детей</t>
  </si>
  <si>
    <t>- водное хозяйство</t>
  </si>
  <si>
    <t>тыс. руб.</t>
  </si>
  <si>
    <t xml:space="preserve">- гражданская оборона </t>
  </si>
  <si>
    <t>Проект 
на 2025 год</t>
  </si>
  <si>
    <t>-  защита населения и территории от чрезвычайных ситуаций природного и техногенного характера, пожарная безопасность</t>
  </si>
  <si>
    <t xml:space="preserve"> -судебная система</t>
  </si>
  <si>
    <t xml:space="preserve">Сведения о расходах бюджета муниципального образования "Город Майкоп"  по разделам и подразделам классификации расходов  бюджета
на 2024 год и на плановый период 2025 и 2026 годов </t>
  </si>
  <si>
    <t>Темп роста (снижения) 2025г. к 2023г.</t>
  </si>
  <si>
    <t>Проект 
на 2026 год</t>
  </si>
  <si>
    <t>Темп роста (снижения) 2026г. к 2023г.</t>
  </si>
  <si>
    <t>Исполнение за 2023 год</t>
  </si>
  <si>
    <t>Оценка исполнения 2024 года</t>
  </si>
  <si>
    <t>Темп роста (снижения) 2025г. к 2024г.</t>
  </si>
  <si>
    <t>Темп роста (снижения) 2026г. к 2024г.</t>
  </si>
  <si>
    <t>Проект 
на 2027 год</t>
  </si>
  <si>
    <t>Темп роста (снижения) 2027г. к 2023г.</t>
  </si>
  <si>
    <t>Темп роста (снижения) 2027г. к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</si>
</sst>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_-* #,##0.0\ _₽_-;\-* #,##0.0\ _₽_-;_-* &quot;-&quot;?\ _₽_-;_-@_-"/>
  </numFmts>
  <fonts count="15" x14ac:knownFonts="1">
    <font>
      <sz val="12"/>
      <name val="Times New Roman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8" fillId="0" borderId="0"/>
    <xf numFmtId="4" fontId="9" fillId="2" borderId="2">
      <alignment horizontal="right" vertical="top" shrinkToFit="1"/>
    </xf>
    <xf numFmtId="49" fontId="10" fillId="0" borderId="2">
      <alignment horizontal="left" vertical="top" wrapText="1"/>
    </xf>
    <xf numFmtId="0" fontId="11" fillId="0" borderId="2">
      <alignment horizontal="left"/>
    </xf>
    <xf numFmtId="4" fontId="11" fillId="3" borderId="2">
      <alignment horizontal="right" vertical="top" shrinkToFit="1"/>
    </xf>
    <xf numFmtId="0" fontId="10" fillId="0" borderId="3"/>
    <xf numFmtId="4" fontId="10" fillId="2" borderId="2">
      <alignment horizontal="right" vertical="top" shrinkToFit="1"/>
    </xf>
    <xf numFmtId="0" fontId="13" fillId="0" borderId="0"/>
    <xf numFmtId="0" fontId="10" fillId="0" borderId="0">
      <alignment horizontal="left" vertical="top" wrapText="1"/>
    </xf>
    <xf numFmtId="0" fontId="10" fillId="0" borderId="0"/>
    <xf numFmtId="0" fontId="14" fillId="0" borderId="0">
      <alignment horizontal="center" wrapText="1"/>
    </xf>
    <xf numFmtId="0" fontId="14" fillId="0" borderId="0">
      <alignment horizontal="center"/>
    </xf>
    <xf numFmtId="0" fontId="10" fillId="0" borderId="0">
      <alignment wrapText="1"/>
    </xf>
    <xf numFmtId="0" fontId="10" fillId="0" borderId="0">
      <alignment horizontal="right"/>
    </xf>
    <xf numFmtId="0" fontId="10" fillId="0" borderId="2">
      <alignment horizontal="center" vertical="center" wrapText="1"/>
    </xf>
    <xf numFmtId="0" fontId="10" fillId="0" borderId="4"/>
    <xf numFmtId="0" fontId="10" fillId="0" borderId="2">
      <alignment horizontal="center" vertical="center" shrinkToFit="1"/>
    </xf>
    <xf numFmtId="0" fontId="10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0" fontId="10" fillId="4" borderId="0"/>
    <xf numFmtId="0" fontId="10" fillId="4" borderId="5"/>
    <xf numFmtId="0" fontId="10" fillId="4" borderId="3"/>
    <xf numFmtId="0" fontId="10" fillId="4" borderId="6"/>
    <xf numFmtId="0" fontId="10" fillId="4" borderId="6">
      <alignment horizontal="center"/>
    </xf>
    <xf numFmtId="0" fontId="10" fillId="4" borderId="0">
      <alignment horizontal="center"/>
    </xf>
    <xf numFmtId="4" fontId="10" fillId="0" borderId="2">
      <alignment horizontal="right" vertical="top" shrinkToFit="1"/>
    </xf>
    <xf numFmtId="49" fontId="11" fillId="0" borderId="2">
      <alignment horizontal="left" vertical="top" wrapText="1"/>
    </xf>
    <xf numFmtId="0" fontId="10" fillId="4" borderId="0">
      <alignment horizontal="left"/>
    </xf>
    <xf numFmtId="4" fontId="10" fillId="0" borderId="4">
      <alignment horizontal="right" shrinkToFit="1"/>
    </xf>
    <xf numFmtId="4" fontId="10" fillId="0" borderId="0">
      <alignment horizontal="right" shrinkToFit="1"/>
    </xf>
    <xf numFmtId="0" fontId="10" fillId="4" borderId="3">
      <alignment horizontal="center"/>
    </xf>
    <xf numFmtId="0" fontId="10" fillId="0" borderId="2">
      <alignment horizontal="left" vertical="top" wrapText="1"/>
    </xf>
    <xf numFmtId="0" fontId="10" fillId="0" borderId="2">
      <alignment horizontal="left" vertical="center" wrapText="1"/>
    </xf>
    <xf numFmtId="4" fontId="10" fillId="2" borderId="2">
      <alignment horizontal="right" vertical="center" shrinkToFit="1"/>
    </xf>
    <xf numFmtId="0" fontId="11" fillId="0" borderId="2">
      <alignment horizontal="left" vertical="center"/>
    </xf>
    <xf numFmtId="4" fontId="11" fillId="3" borderId="2">
      <alignment horizontal="right" vertical="center" shrinkToFit="1"/>
    </xf>
    <xf numFmtId="0" fontId="11" fillId="0" borderId="2">
      <alignment horizontal="left" vertical="top" wrapText="1"/>
    </xf>
  </cellStyleXfs>
  <cellXfs count="36">
    <xf numFmtId="0" fontId="0" fillId="0" borderId="0" xfId="0"/>
    <xf numFmtId="0" fontId="7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top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top" wrapText="1"/>
    </xf>
    <xf numFmtId="0" fontId="8" fillId="0" borderId="0" xfId="0" applyFont="1" applyFill="1"/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166" fontId="5" fillId="0" borderId="1" xfId="0" applyNumberFormat="1" applyFont="1" applyFill="1" applyBorder="1" applyAlignment="1">
      <alignment horizontal="right" vertical="center" wrapText="1"/>
    </xf>
    <xf numFmtId="164" fontId="5" fillId="0" borderId="0" xfId="0" applyNumberFormat="1" applyFont="1" applyFill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right" vertical="center"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164" fontId="5" fillId="0" borderId="2" xfId="40" applyNumberFormat="1" applyFont="1" applyFill="1" applyAlignment="1" applyProtection="1">
      <alignment horizontal="right" vertical="center" shrinkToFit="1"/>
    </xf>
    <xf numFmtId="164" fontId="3" fillId="0" borderId="1" xfId="5" applyNumberFormat="1" applyFont="1" applyFill="1" applyBorder="1" applyAlignment="1" applyProtection="1">
      <alignment horizontal="right" vertical="center" shrinkToFit="1"/>
    </xf>
    <xf numFmtId="164" fontId="12" fillId="0" borderId="1" xfId="2" applyNumberFormat="1" applyFont="1" applyFill="1" applyBorder="1" applyAlignment="1" applyProtection="1">
      <alignment horizontal="right" vertical="center" shrinkToFit="1"/>
    </xf>
    <xf numFmtId="164" fontId="7" fillId="0" borderId="1" xfId="2" applyNumberFormat="1" applyFont="1" applyFill="1" applyBorder="1" applyAlignment="1" applyProtection="1">
      <alignment horizontal="right" vertical="center" shrinkToFit="1"/>
    </xf>
    <xf numFmtId="164" fontId="5" fillId="0" borderId="2" xfId="7" applyNumberFormat="1" applyFont="1" applyFill="1" applyAlignment="1" applyProtection="1">
      <alignment horizontal="right" vertical="center" shrinkToFit="1"/>
    </xf>
    <xf numFmtId="164" fontId="5" fillId="0" borderId="1" xfId="2" applyNumberFormat="1" applyFont="1" applyFill="1" applyBorder="1" applyAlignment="1" applyProtection="1">
      <alignment horizontal="right" vertical="center" shrinkToFit="1"/>
    </xf>
    <xf numFmtId="49" fontId="5" fillId="0" borderId="2" xfId="3" applyNumberFormat="1" applyFont="1" applyFill="1" applyAlignment="1" applyProtection="1">
      <alignment horizontal="left" vertical="center" wrapText="1"/>
    </xf>
    <xf numFmtId="164" fontId="5" fillId="0" borderId="0" xfId="2" applyNumberFormat="1" applyFont="1" applyFill="1" applyBorder="1" applyAlignment="1" applyProtection="1">
      <alignment horizontal="right" vertical="center" shrinkToFit="1"/>
    </xf>
    <xf numFmtId="164" fontId="5" fillId="0" borderId="1" xfId="10" applyNumberFormat="1" applyFont="1" applyFill="1" applyBorder="1" applyAlignment="1" applyProtection="1">
      <alignment horizontal="right" vertical="center"/>
    </xf>
    <xf numFmtId="164" fontId="5" fillId="0" borderId="8" xfId="2" applyNumberFormat="1" applyFont="1" applyFill="1" applyBorder="1" applyAlignment="1" applyProtection="1">
      <alignment horizontal="right" vertical="center" shrinkToFit="1"/>
    </xf>
    <xf numFmtId="164" fontId="5" fillId="0" borderId="7" xfId="0" applyNumberFormat="1" applyFont="1" applyFill="1" applyBorder="1" applyAlignment="1">
      <alignment horizontal="right" vertical="center" wrapText="1"/>
    </xf>
  </cellXfs>
  <cellStyles count="42">
    <cellStyle name="br" xfId="21"/>
    <cellStyle name="col" xfId="20"/>
    <cellStyle name="st32" xfId="39"/>
    <cellStyle name="st33" xfId="40"/>
    <cellStyle name="st34" xfId="37"/>
    <cellStyle name="st35" xfId="38"/>
    <cellStyle name="style0" xfId="22"/>
    <cellStyle name="td" xfId="23"/>
    <cellStyle name="tr" xfId="19"/>
    <cellStyle name="xl21" xfId="24"/>
    <cellStyle name="xl22" xfId="9"/>
    <cellStyle name="xl23" xfId="10"/>
    <cellStyle name="xl24" xfId="11"/>
    <cellStyle name="xl25" xfId="12"/>
    <cellStyle name="xl26" xfId="13"/>
    <cellStyle name="xl27" xfId="14"/>
    <cellStyle name="xl28" xfId="25"/>
    <cellStyle name="xl29" xfId="15"/>
    <cellStyle name="xl30" xfId="16"/>
    <cellStyle name="xl31" xfId="17"/>
    <cellStyle name="xl32" xfId="26"/>
    <cellStyle name="xl33" xfId="4"/>
    <cellStyle name="xl34" xfId="5"/>
    <cellStyle name="xl35" xfId="27"/>
    <cellStyle name="xl36" xfId="6"/>
    <cellStyle name="xl37" xfId="18"/>
    <cellStyle name="xl38" xfId="3"/>
    <cellStyle name="xl38 2" xfId="36"/>
    <cellStyle name="xl39" xfId="2"/>
    <cellStyle name="xl39 2" xfId="7"/>
    <cellStyle name="xl40" xfId="28"/>
    <cellStyle name="xl41" xfId="29"/>
    <cellStyle name="xl42" xfId="30"/>
    <cellStyle name="xl43" xfId="31"/>
    <cellStyle name="xl43 2" xfId="41"/>
    <cellStyle name="xl44" xfId="32"/>
    <cellStyle name="xl45" xfId="33"/>
    <cellStyle name="xl46" xfId="34"/>
    <cellStyle name="xl47" xfId="35"/>
    <cellStyle name="Обычный" xfId="0" builtinId="0"/>
    <cellStyle name="Обычный 2" xfId="1"/>
    <cellStyle name="Обычный 3" xfId="8"/>
  </cellStyles>
  <dxfs count="0"/>
  <tableStyles count="0" defaultTableStyle="TableStyleMedium9" defaultPivotStyle="PivotStyleLight16"/>
  <colors>
    <mruColors>
      <color rgb="FF99CCFF"/>
      <color rgb="FF66FFFF"/>
      <color rgb="FF66FF66"/>
      <color rgb="FF66FF99"/>
      <color rgb="FFFF99FF"/>
      <color rgb="FFFF3399"/>
      <color rgb="FFFF99CC"/>
      <color rgb="FF99FFCC"/>
      <color rgb="FF3366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52"/>
  <sheetViews>
    <sheetView tabSelected="1" zoomScale="90" zoomScaleNormal="90" workbookViewId="0">
      <pane xSplit="1" ySplit="5" topLeftCell="B30" activePane="bottomRight" state="frozen"/>
      <selection pane="topRight" activeCell="B1" sqref="B1"/>
      <selection pane="bottomLeft" activeCell="A6" sqref="A6"/>
      <selection pane="bottomRight" activeCell="Q34" sqref="Q34"/>
    </sheetView>
  </sheetViews>
  <sheetFormatPr defaultColWidth="9" defaultRowHeight="15.75" x14ac:dyDescent="0.25"/>
  <cols>
    <col min="1" max="1" width="38.625" style="3" customWidth="1"/>
    <col min="2" max="2" width="7" style="11" customWidth="1"/>
    <col min="3" max="3" width="6.625" style="11" customWidth="1"/>
    <col min="4" max="4" width="10.625" style="8" customWidth="1"/>
    <col min="5" max="5" width="10.75" style="8" customWidth="1"/>
    <col min="6" max="6" width="13.375" style="8" customWidth="1"/>
    <col min="7" max="7" width="12.75" style="8" customWidth="1"/>
    <col min="8" max="8" width="9.875" style="8" customWidth="1"/>
    <col min="9" max="9" width="10.875" style="8" customWidth="1"/>
    <col min="10" max="10" width="10.25" style="8" customWidth="1"/>
    <col min="11" max="11" width="9.875" style="8" customWidth="1"/>
    <col min="12" max="12" width="10.375" style="8" customWidth="1"/>
    <col min="13" max="13" width="10.75" style="8" customWidth="1"/>
    <col min="14" max="14" width="10.25" style="8" customWidth="1"/>
    <col min="15" max="16384" width="9" style="8"/>
  </cols>
  <sheetData>
    <row r="1" spans="1:14" x14ac:dyDescent="0.25">
      <c r="B1" s="5"/>
      <c r="C1" s="5"/>
    </row>
    <row r="2" spans="1:14" ht="52.5" customHeight="1" x14ac:dyDescent="0.25">
      <c r="A2" s="24" t="s">
        <v>65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4" x14ac:dyDescent="0.25">
      <c r="A3" s="23"/>
      <c r="B3" s="23"/>
      <c r="C3" s="23"/>
      <c r="D3" s="23"/>
      <c r="E3" s="23"/>
    </row>
    <row r="4" spans="1:14" x14ac:dyDescent="0.25">
      <c r="L4" s="8" t="s">
        <v>60</v>
      </c>
    </row>
    <row r="5" spans="1:14" s="7" customFormat="1" ht="75" customHeight="1" x14ac:dyDescent="0.25">
      <c r="A5" s="22" t="s">
        <v>0</v>
      </c>
      <c r="B5" s="22" t="s">
        <v>55</v>
      </c>
      <c r="C5" s="22" t="s">
        <v>1</v>
      </c>
      <c r="D5" s="6" t="s">
        <v>69</v>
      </c>
      <c r="E5" s="6" t="s">
        <v>70</v>
      </c>
      <c r="F5" s="6" t="s">
        <v>62</v>
      </c>
      <c r="G5" s="6" t="s">
        <v>66</v>
      </c>
      <c r="H5" s="6" t="s">
        <v>71</v>
      </c>
      <c r="I5" s="6" t="s">
        <v>67</v>
      </c>
      <c r="J5" s="6" t="s">
        <v>68</v>
      </c>
      <c r="K5" s="6" t="s">
        <v>72</v>
      </c>
      <c r="L5" s="6" t="s">
        <v>73</v>
      </c>
      <c r="M5" s="6" t="s">
        <v>74</v>
      </c>
      <c r="N5" s="6" t="s">
        <v>75</v>
      </c>
    </row>
    <row r="6" spans="1:14" s="2" customFormat="1" ht="18.75" x14ac:dyDescent="0.25">
      <c r="A6" s="12" t="s">
        <v>39</v>
      </c>
      <c r="B6" s="14"/>
      <c r="C6" s="14"/>
      <c r="D6" s="26">
        <f>D7+D16+D19+D26+D31+D37+D40+D45+D49+D51+D53</f>
        <v>7255636.0999999996</v>
      </c>
      <c r="E6" s="26">
        <f>E7+E16+E19+E26+E31+E37+E40+E45+E49+E51+E53</f>
        <v>7505607.4000000013</v>
      </c>
      <c r="F6" s="26">
        <f>F7+F16+F19+F26+F31+F37+F40+F45+F49+F51+F53</f>
        <v>5333103.8</v>
      </c>
      <c r="G6" s="9">
        <f>F6/D6*100</f>
        <v>73.502911757109757</v>
      </c>
      <c r="H6" s="9">
        <f>F6/E6*100</f>
        <v>71.054926214232822</v>
      </c>
      <c r="I6" s="26">
        <f>I7+I16+I19+I26+I31+I37+I40+I45+I49+I51+I53</f>
        <v>5660507.9999999991</v>
      </c>
      <c r="J6" s="9">
        <f>I6/D6*100</f>
        <v>78.015323839077311</v>
      </c>
      <c r="K6" s="10">
        <f>I6/E6*100</f>
        <v>75.417054188046109</v>
      </c>
      <c r="L6" s="26">
        <f>L7+L16+L19+L26+L31+L37+L40+L45+L49+L51+L53</f>
        <v>5797818.2999999998</v>
      </c>
      <c r="M6" s="10">
        <f>L6/D6*100</f>
        <v>79.90778782304146</v>
      </c>
      <c r="N6" s="10">
        <f>L6/E6*100</f>
        <v>77.246490403961161</v>
      </c>
    </row>
    <row r="7" spans="1:14" s="1" customFormat="1" x14ac:dyDescent="0.25">
      <c r="A7" s="13" t="s">
        <v>9</v>
      </c>
      <c r="B7" s="15" t="s">
        <v>21</v>
      </c>
      <c r="C7" s="15"/>
      <c r="D7" s="27">
        <f>SUM(D8:D15)</f>
        <v>293903</v>
      </c>
      <c r="E7" s="27">
        <f>SUM(E8:E15)</f>
        <v>323045.90000000002</v>
      </c>
      <c r="F7" s="27">
        <f>SUM(F8:F15)</f>
        <v>556218.1</v>
      </c>
      <c r="G7" s="27">
        <f t="shared" ref="G7:G52" si="0">F7/D7*100</f>
        <v>189.25227030686995</v>
      </c>
      <c r="H7" s="28">
        <f t="shared" ref="H7:H51" si="1">F7/E7*100</f>
        <v>172.1792785483425</v>
      </c>
      <c r="I7" s="28">
        <f>SUM(I8:I15)</f>
        <v>554380.80000000005</v>
      </c>
      <c r="J7" s="28">
        <f t="shared" ref="J7:J52" si="2">I7/D7*100</f>
        <v>188.62713208099274</v>
      </c>
      <c r="K7" s="28">
        <f t="shared" ref="K7:K52" si="3">I7/E7*100</f>
        <v>171.61053584026297</v>
      </c>
      <c r="L7" s="28">
        <f>SUM(L8:L15)</f>
        <v>661447.19999999995</v>
      </c>
      <c r="M7" s="28">
        <f t="shared" ref="M7:M52" si="4">L7/D7*100</f>
        <v>225.05629408342207</v>
      </c>
      <c r="N7" s="28">
        <f t="shared" ref="N7:N12" si="5">L7/E7*100</f>
        <v>204.75331833649642</v>
      </c>
    </row>
    <row r="8" spans="1:14" s="1" customFormat="1" ht="25.5" x14ac:dyDescent="0.25">
      <c r="A8" s="4" t="s">
        <v>35</v>
      </c>
      <c r="B8" s="16" t="s">
        <v>21</v>
      </c>
      <c r="C8" s="16" t="s">
        <v>22</v>
      </c>
      <c r="D8" s="25">
        <v>2690.7</v>
      </c>
      <c r="E8" s="29">
        <v>3825.9</v>
      </c>
      <c r="F8" s="17">
        <v>2954</v>
      </c>
      <c r="G8" s="18">
        <f>F8/D8*100</f>
        <v>109.78555766157507</v>
      </c>
      <c r="H8" s="18">
        <f>F8/E8*100</f>
        <v>77.210590972058853</v>
      </c>
      <c r="I8" s="30">
        <v>3072.1</v>
      </c>
      <c r="J8" s="18">
        <f>I8/D8*100</f>
        <v>114.17475006503884</v>
      </c>
      <c r="K8" s="17">
        <f>I8/E8*100</f>
        <v>80.297446352492216</v>
      </c>
      <c r="L8" s="30">
        <v>3195.1</v>
      </c>
      <c r="M8" s="17">
        <f>L8/D8*100</f>
        <v>118.74605121343889</v>
      </c>
      <c r="N8" s="17">
        <f>L8/E8*100</f>
        <v>83.512376172926622</v>
      </c>
    </row>
    <row r="9" spans="1:14" s="1" customFormat="1" ht="51" x14ac:dyDescent="0.25">
      <c r="A9" s="4" t="s">
        <v>40</v>
      </c>
      <c r="B9" s="16" t="s">
        <v>21</v>
      </c>
      <c r="C9" s="16" t="s">
        <v>23</v>
      </c>
      <c r="D9" s="25">
        <v>15519.3</v>
      </c>
      <c r="E9" s="29">
        <v>18946.099999999999</v>
      </c>
      <c r="F9" s="17">
        <v>22881.8</v>
      </c>
      <c r="G9" s="18">
        <f t="shared" si="0"/>
        <v>147.44092839238883</v>
      </c>
      <c r="H9" s="18">
        <f t="shared" si="1"/>
        <v>120.77314064635993</v>
      </c>
      <c r="I9" s="30">
        <v>23687</v>
      </c>
      <c r="J9" s="18">
        <f t="shared" si="2"/>
        <v>152.6293067341955</v>
      </c>
      <c r="K9" s="17">
        <f t="shared" si="3"/>
        <v>125.02309182364711</v>
      </c>
      <c r="L9" s="30">
        <v>24524.7</v>
      </c>
      <c r="M9" s="17">
        <f t="shared" si="4"/>
        <v>158.02710173783612</v>
      </c>
      <c r="N9" s="17">
        <f t="shared" si="5"/>
        <v>129.44458226231257</v>
      </c>
    </row>
    <row r="10" spans="1:14" s="1" customFormat="1" ht="38.25" x14ac:dyDescent="0.25">
      <c r="A10" s="4" t="s">
        <v>36</v>
      </c>
      <c r="B10" s="16" t="s">
        <v>21</v>
      </c>
      <c r="C10" s="16" t="s">
        <v>24</v>
      </c>
      <c r="D10" s="25">
        <v>100550.1</v>
      </c>
      <c r="E10" s="29">
        <v>109749.6</v>
      </c>
      <c r="F10" s="17">
        <v>176961.9</v>
      </c>
      <c r="G10" s="18">
        <f t="shared" si="0"/>
        <v>175.99375833539696</v>
      </c>
      <c r="H10" s="18">
        <f t="shared" si="1"/>
        <v>161.24149883006407</v>
      </c>
      <c r="I10" s="30">
        <v>177222.1</v>
      </c>
      <c r="J10" s="18">
        <f t="shared" si="2"/>
        <v>176.25253480603203</v>
      </c>
      <c r="K10" s="17">
        <f t="shared" si="3"/>
        <v>161.47858397661585</v>
      </c>
      <c r="L10" s="30">
        <v>187191.6</v>
      </c>
      <c r="M10" s="17">
        <f t="shared" si="4"/>
        <v>186.16749262308042</v>
      </c>
      <c r="N10" s="17">
        <f t="shared" si="5"/>
        <v>170.5624439633493</v>
      </c>
    </row>
    <row r="11" spans="1:14" s="1" customFormat="1" ht="15" hidden="1" x14ac:dyDescent="0.25">
      <c r="A11" s="4" t="s">
        <v>64</v>
      </c>
      <c r="B11" s="16" t="s">
        <v>21</v>
      </c>
      <c r="C11" s="16" t="s">
        <v>32</v>
      </c>
      <c r="D11" s="25"/>
      <c r="E11" s="29">
        <v>0</v>
      </c>
      <c r="F11" s="17"/>
      <c r="G11" s="18" t="e">
        <f>F11/D11*100</f>
        <v>#DIV/0!</v>
      </c>
      <c r="H11" s="18" t="e">
        <f t="shared" si="1"/>
        <v>#DIV/0!</v>
      </c>
      <c r="I11" s="30"/>
      <c r="J11" s="18" t="e">
        <f t="shared" si="2"/>
        <v>#DIV/0!</v>
      </c>
      <c r="K11" s="17"/>
      <c r="L11" s="30"/>
      <c r="M11" s="17" t="e">
        <f t="shared" si="4"/>
        <v>#DIV/0!</v>
      </c>
      <c r="N11" s="17"/>
    </row>
    <row r="12" spans="1:14" s="1" customFormat="1" ht="38.25" x14ac:dyDescent="0.25">
      <c r="A12" s="4" t="s">
        <v>54</v>
      </c>
      <c r="B12" s="16" t="s">
        <v>21</v>
      </c>
      <c r="C12" s="16" t="s">
        <v>30</v>
      </c>
      <c r="D12" s="25">
        <v>29313.200000000001</v>
      </c>
      <c r="E12" s="29">
        <v>32776.300000000003</v>
      </c>
      <c r="F12" s="17">
        <v>43304</v>
      </c>
      <c r="G12" s="18">
        <f t="shared" si="0"/>
        <v>147.72866831325135</v>
      </c>
      <c r="H12" s="18">
        <f t="shared" si="1"/>
        <v>132.11985489515291</v>
      </c>
      <c r="I12" s="30">
        <v>43738.8</v>
      </c>
      <c r="J12" s="18">
        <f t="shared" si="2"/>
        <v>149.21195911739423</v>
      </c>
      <c r="K12" s="17">
        <f t="shared" si="3"/>
        <v>133.44642317772292</v>
      </c>
      <c r="L12" s="30">
        <v>45248.5</v>
      </c>
      <c r="M12" s="17">
        <f t="shared" si="4"/>
        <v>154.36219859994816</v>
      </c>
      <c r="N12" s="17">
        <f t="shared" si="5"/>
        <v>138.05249524809082</v>
      </c>
    </row>
    <row r="13" spans="1:14" s="1" customFormat="1" ht="25.5" x14ac:dyDescent="0.25">
      <c r="A13" s="31" t="s">
        <v>56</v>
      </c>
      <c r="B13" s="16" t="s">
        <v>21</v>
      </c>
      <c r="C13" s="16" t="s">
        <v>25</v>
      </c>
      <c r="D13" s="25">
        <v>13315</v>
      </c>
      <c r="E13" s="29">
        <v>1951.2</v>
      </c>
      <c r="F13" s="17">
        <v>2125</v>
      </c>
      <c r="G13" s="18">
        <f t="shared" si="0"/>
        <v>15.959444235824257</v>
      </c>
      <c r="H13" s="18">
        <f t="shared" si="1"/>
        <v>108.90733907339074</v>
      </c>
      <c r="I13" s="30">
        <v>2207</v>
      </c>
      <c r="J13" s="18">
        <f t="shared" si="2"/>
        <v>16.575291025159594</v>
      </c>
      <c r="K13" s="17">
        <f t="shared" si="3"/>
        <v>113.10988109881099</v>
      </c>
      <c r="L13" s="30">
        <v>2294</v>
      </c>
      <c r="M13" s="17">
        <f t="shared" si="4"/>
        <v>17.228689447990988</v>
      </c>
      <c r="N13" s="17">
        <f>L13/E13*100</f>
        <v>117.56867568675686</v>
      </c>
    </row>
    <row r="14" spans="1:14" s="1" customFormat="1" ht="15" x14ac:dyDescent="0.25">
      <c r="A14" s="31" t="s">
        <v>57</v>
      </c>
      <c r="B14" s="16" t="s">
        <v>21</v>
      </c>
      <c r="C14" s="16" t="s">
        <v>27</v>
      </c>
      <c r="D14" s="25"/>
      <c r="E14" s="29">
        <v>9215.2000000000007</v>
      </c>
      <c r="F14" s="17">
        <v>25000</v>
      </c>
      <c r="G14" s="18"/>
      <c r="H14" s="18">
        <f t="shared" si="1"/>
        <v>271.29091066932892</v>
      </c>
      <c r="I14" s="30">
        <v>25000</v>
      </c>
      <c r="J14" s="18"/>
      <c r="K14" s="17">
        <f t="shared" si="3"/>
        <v>271.29091066932892</v>
      </c>
      <c r="L14" s="30">
        <v>25000</v>
      </c>
      <c r="M14" s="17"/>
      <c r="N14" s="17">
        <f>L14/E14*100</f>
        <v>271.29091066932892</v>
      </c>
    </row>
    <row r="15" spans="1:14" s="1" customFormat="1" ht="15" x14ac:dyDescent="0.25">
      <c r="A15" s="4" t="s">
        <v>33</v>
      </c>
      <c r="B15" s="16" t="s">
        <v>21</v>
      </c>
      <c r="C15" s="16" t="s">
        <v>41</v>
      </c>
      <c r="D15" s="25">
        <v>132514.70000000001</v>
      </c>
      <c r="E15" s="29">
        <v>146581.6</v>
      </c>
      <c r="F15" s="17">
        <v>282991.40000000002</v>
      </c>
      <c r="G15" s="18">
        <f t="shared" si="0"/>
        <v>213.55472260813332</v>
      </c>
      <c r="H15" s="18">
        <f t="shared" si="1"/>
        <v>193.06065699924139</v>
      </c>
      <c r="I15" s="30">
        <v>279453.8</v>
      </c>
      <c r="J15" s="18">
        <f t="shared" si="2"/>
        <v>210.88513198913023</v>
      </c>
      <c r="K15" s="17">
        <f t="shared" si="3"/>
        <v>190.64725722737367</v>
      </c>
      <c r="L15" s="30">
        <v>373993.3</v>
      </c>
      <c r="M15" s="17">
        <f t="shared" si="4"/>
        <v>282.22778303086369</v>
      </c>
      <c r="N15" s="17">
        <f t="shared" ref="N15:N52" si="6">L15/E15*100</f>
        <v>255.14341499888116</v>
      </c>
    </row>
    <row r="16" spans="1:14" ht="31.5" x14ac:dyDescent="0.25">
      <c r="A16" s="13" t="s">
        <v>12</v>
      </c>
      <c r="B16" s="15" t="s">
        <v>23</v>
      </c>
      <c r="C16" s="15"/>
      <c r="D16" s="27">
        <f>SUM(D17:D18)</f>
        <v>50026.3</v>
      </c>
      <c r="E16" s="27">
        <f t="shared" ref="E16:F16" si="7">SUM(E17:E18)</f>
        <v>62175.7</v>
      </c>
      <c r="F16" s="27">
        <f t="shared" si="7"/>
        <v>80019.199999999997</v>
      </c>
      <c r="G16" s="27">
        <f t="shared" si="0"/>
        <v>159.95426405710595</v>
      </c>
      <c r="H16" s="28">
        <f>F16/E16*100</f>
        <v>128.69851083301032</v>
      </c>
      <c r="I16" s="27">
        <f>SUM(I17:I18)</f>
        <v>52233.2</v>
      </c>
      <c r="J16" s="28">
        <f t="shared" si="2"/>
        <v>104.4114795617505</v>
      </c>
      <c r="K16" s="28">
        <f t="shared" si="3"/>
        <v>84.009026034286705</v>
      </c>
      <c r="L16" s="27">
        <f>SUM(L17:L18)</f>
        <v>52999.9</v>
      </c>
      <c r="M16" s="28">
        <f t="shared" si="4"/>
        <v>105.94407341738246</v>
      </c>
      <c r="N16" s="28">
        <f t="shared" si="6"/>
        <v>85.242144439065427</v>
      </c>
    </row>
    <row r="17" spans="1:14" x14ac:dyDescent="0.25">
      <c r="A17" s="4" t="s">
        <v>61</v>
      </c>
      <c r="B17" s="16" t="s">
        <v>23</v>
      </c>
      <c r="C17" s="16" t="s">
        <v>29</v>
      </c>
      <c r="D17" s="30">
        <v>12562</v>
      </c>
      <c r="E17" s="32"/>
      <c r="F17" s="30"/>
      <c r="G17" s="18"/>
      <c r="H17" s="18"/>
      <c r="I17" s="30"/>
      <c r="J17" s="18"/>
      <c r="K17" s="17"/>
      <c r="L17" s="19"/>
      <c r="M17" s="17"/>
      <c r="N17" s="17"/>
    </row>
    <row r="18" spans="1:14" ht="38.25" x14ac:dyDescent="0.25">
      <c r="A18" s="4" t="s">
        <v>63</v>
      </c>
      <c r="B18" s="16" t="s">
        <v>23</v>
      </c>
      <c r="C18" s="16" t="s">
        <v>28</v>
      </c>
      <c r="D18" s="25">
        <v>37464.300000000003</v>
      </c>
      <c r="E18" s="29">
        <v>62175.7</v>
      </c>
      <c r="F18" s="30">
        <v>80019.199999999997</v>
      </c>
      <c r="G18" s="18">
        <f t="shared" si="0"/>
        <v>213.58786898460664</v>
      </c>
      <c r="H18" s="18">
        <f t="shared" si="1"/>
        <v>128.69851083301032</v>
      </c>
      <c r="I18" s="30">
        <v>52233.2</v>
      </c>
      <c r="J18" s="18">
        <f t="shared" si="2"/>
        <v>139.42126237511442</v>
      </c>
      <c r="K18" s="17">
        <f t="shared" si="3"/>
        <v>84.009026034286705</v>
      </c>
      <c r="L18" s="19">
        <v>52999.9</v>
      </c>
      <c r="M18" s="17">
        <f t="shared" si="4"/>
        <v>141.46774395891555</v>
      </c>
      <c r="N18" s="17">
        <f>L18/E18*100</f>
        <v>85.242144439065427</v>
      </c>
    </row>
    <row r="19" spans="1:14" x14ac:dyDescent="0.25">
      <c r="A19" s="13" t="s">
        <v>2</v>
      </c>
      <c r="B19" s="15" t="s">
        <v>24</v>
      </c>
      <c r="C19" s="15"/>
      <c r="D19" s="27">
        <f>SUM(D20:D25)</f>
        <v>1038068.1</v>
      </c>
      <c r="E19" s="27">
        <f t="shared" ref="E19" si="8">SUM(E20:E25)</f>
        <v>1025862.1000000001</v>
      </c>
      <c r="F19" s="27">
        <f>SUM(F20:F25)</f>
        <v>488149</v>
      </c>
      <c r="G19" s="27">
        <f t="shared" si="0"/>
        <v>47.024756853620687</v>
      </c>
      <c r="H19" s="28">
        <f t="shared" si="1"/>
        <v>47.584270829383399</v>
      </c>
      <c r="I19" s="28">
        <f>SUM(I20:I25)</f>
        <v>423408.5</v>
      </c>
      <c r="J19" s="28">
        <f t="shared" si="2"/>
        <v>40.788123630809963</v>
      </c>
      <c r="K19" s="28">
        <f t="shared" si="3"/>
        <v>41.273432364837333</v>
      </c>
      <c r="L19" s="28">
        <f>SUM(L20:L25)</f>
        <v>524834.9</v>
      </c>
      <c r="M19" s="28">
        <f t="shared" si="4"/>
        <v>50.558812085642558</v>
      </c>
      <c r="N19" s="28">
        <f t="shared" si="6"/>
        <v>51.160375259013854</v>
      </c>
    </row>
    <row r="20" spans="1:14" x14ac:dyDescent="0.25">
      <c r="A20" s="4" t="s">
        <v>18</v>
      </c>
      <c r="B20" s="16" t="s">
        <v>24</v>
      </c>
      <c r="C20" s="16" t="s">
        <v>32</v>
      </c>
      <c r="D20" s="25">
        <v>5349</v>
      </c>
      <c r="E20" s="33">
        <v>32910.199999999997</v>
      </c>
      <c r="F20" s="34">
        <v>15180.5</v>
      </c>
      <c r="G20" s="18">
        <f t="shared" si="0"/>
        <v>283.80071041316131</v>
      </c>
      <c r="H20" s="18">
        <f t="shared" si="1"/>
        <v>46.127036602633837</v>
      </c>
      <c r="I20" s="30">
        <v>15365.7</v>
      </c>
      <c r="J20" s="18">
        <f t="shared" si="2"/>
        <v>287.26303982052724</v>
      </c>
      <c r="K20" s="17">
        <f t="shared" si="3"/>
        <v>46.689780068185556</v>
      </c>
      <c r="L20" s="30">
        <v>15558.3</v>
      </c>
      <c r="M20" s="17">
        <f t="shared" si="4"/>
        <v>290.86371284352214</v>
      </c>
      <c r="N20" s="17">
        <f t="shared" si="6"/>
        <v>47.275008963786306</v>
      </c>
    </row>
    <row r="21" spans="1:14" x14ac:dyDescent="0.25">
      <c r="A21" s="4" t="s">
        <v>59</v>
      </c>
      <c r="B21" s="16" t="s">
        <v>24</v>
      </c>
      <c r="C21" s="16" t="s">
        <v>30</v>
      </c>
      <c r="D21" s="25">
        <v>1963.3</v>
      </c>
      <c r="E21" s="33">
        <v>1745</v>
      </c>
      <c r="F21" s="20">
        <v>78.3</v>
      </c>
      <c r="G21" s="18">
        <f>F21/D21*100</f>
        <v>3.9881831610044314</v>
      </c>
      <c r="H21" s="18">
        <f t="shared" si="1"/>
        <v>4.4871060171919765</v>
      </c>
      <c r="I21" s="17">
        <v>81.400000000000006</v>
      </c>
      <c r="J21" s="18">
        <f t="shared" si="2"/>
        <v>4.1460805786176342</v>
      </c>
      <c r="K21" s="17">
        <f t="shared" si="3"/>
        <v>4.6647564469914045</v>
      </c>
      <c r="L21" s="17">
        <v>84.7</v>
      </c>
      <c r="M21" s="17">
        <f t="shared" si="4"/>
        <v>4.3141649263994299</v>
      </c>
      <c r="N21" s="17">
        <f t="shared" si="6"/>
        <v>4.8538681948424065</v>
      </c>
    </row>
    <row r="22" spans="1:14" x14ac:dyDescent="0.25">
      <c r="A22" s="4" t="s">
        <v>38</v>
      </c>
      <c r="B22" s="16" t="s">
        <v>24</v>
      </c>
      <c r="C22" s="16" t="s">
        <v>26</v>
      </c>
      <c r="D22" s="25">
        <v>248757.7</v>
      </c>
      <c r="E22" s="33">
        <v>299690.3</v>
      </c>
      <c r="F22" s="34">
        <v>50000</v>
      </c>
      <c r="G22" s="18">
        <f t="shared" si="0"/>
        <v>20.09988032531254</v>
      </c>
      <c r="H22" s="18">
        <f t="shared" si="1"/>
        <v>16.68389000244586</v>
      </c>
      <c r="I22" s="20">
        <v>50000</v>
      </c>
      <c r="J22" s="18">
        <f t="shared" si="2"/>
        <v>20.09988032531254</v>
      </c>
      <c r="K22" s="17">
        <f t="shared" si="3"/>
        <v>16.68389000244586</v>
      </c>
      <c r="L22" s="17">
        <v>32968.6</v>
      </c>
      <c r="M22" s="17">
        <f t="shared" si="4"/>
        <v>13.253298289861981</v>
      </c>
      <c r="N22" s="17">
        <f t="shared" si="6"/>
        <v>11.00088991869273</v>
      </c>
    </row>
    <row r="23" spans="1:14" x14ac:dyDescent="0.25">
      <c r="A23" s="4" t="s">
        <v>49</v>
      </c>
      <c r="B23" s="16" t="s">
        <v>24</v>
      </c>
      <c r="C23" s="16" t="s">
        <v>29</v>
      </c>
      <c r="D23" s="25">
        <v>755433.7</v>
      </c>
      <c r="E23" s="33">
        <v>650964.9</v>
      </c>
      <c r="F23" s="34">
        <v>392981.3</v>
      </c>
      <c r="G23" s="18">
        <f t="shared" si="0"/>
        <v>52.020620737465116</v>
      </c>
      <c r="H23" s="18">
        <f t="shared" si="1"/>
        <v>60.36904601154378</v>
      </c>
      <c r="I23" s="30">
        <v>327476.90000000002</v>
      </c>
      <c r="J23" s="18">
        <f t="shared" si="2"/>
        <v>43.349522267804581</v>
      </c>
      <c r="K23" s="17">
        <f t="shared" si="3"/>
        <v>50.306383646798778</v>
      </c>
      <c r="L23" s="35">
        <v>444656.9</v>
      </c>
      <c r="M23" s="17">
        <f t="shared" si="4"/>
        <v>58.861141619708</v>
      </c>
      <c r="N23" s="17">
        <f t="shared" si="6"/>
        <v>68.307354206040912</v>
      </c>
    </row>
    <row r="24" spans="1:14" x14ac:dyDescent="0.25">
      <c r="A24" s="4" t="s">
        <v>53</v>
      </c>
      <c r="B24" s="16" t="s">
        <v>24</v>
      </c>
      <c r="C24" s="16" t="s">
        <v>28</v>
      </c>
      <c r="D24" s="25">
        <v>6120</v>
      </c>
      <c r="E24" s="33">
        <v>15118.9</v>
      </c>
      <c r="F24" s="34"/>
      <c r="G24" s="18">
        <f t="shared" si="0"/>
        <v>0</v>
      </c>
      <c r="H24" s="18">
        <f>F24/E24*100</f>
        <v>0</v>
      </c>
      <c r="I24" s="30"/>
      <c r="J24" s="18">
        <f t="shared" si="2"/>
        <v>0</v>
      </c>
      <c r="K24" s="17">
        <f t="shared" si="3"/>
        <v>0</v>
      </c>
      <c r="L24" s="30"/>
      <c r="M24" s="17">
        <f t="shared" si="4"/>
        <v>0</v>
      </c>
      <c r="N24" s="17">
        <f t="shared" si="6"/>
        <v>0</v>
      </c>
    </row>
    <row r="25" spans="1:14" ht="18.600000000000001" customHeight="1" x14ac:dyDescent="0.25">
      <c r="A25" s="4" t="s">
        <v>3</v>
      </c>
      <c r="B25" s="16" t="s">
        <v>24</v>
      </c>
      <c r="C25" s="16" t="s">
        <v>31</v>
      </c>
      <c r="D25" s="25">
        <v>20444.400000000001</v>
      </c>
      <c r="E25" s="33">
        <v>25432.799999999999</v>
      </c>
      <c r="F25" s="34">
        <v>29908.9</v>
      </c>
      <c r="G25" s="18">
        <f t="shared" si="0"/>
        <v>146.29385063880574</v>
      </c>
      <c r="H25" s="18">
        <f t="shared" si="1"/>
        <v>117.59971375546539</v>
      </c>
      <c r="I25" s="30">
        <v>30484.5</v>
      </c>
      <c r="J25" s="18">
        <f t="shared" si="2"/>
        <v>149.10929154193812</v>
      </c>
      <c r="K25" s="17">
        <f t="shared" si="3"/>
        <v>119.86293290553931</v>
      </c>
      <c r="L25" s="30">
        <v>31566.400000000001</v>
      </c>
      <c r="M25" s="17">
        <f t="shared" si="4"/>
        <v>154.40120522001135</v>
      </c>
      <c r="N25" s="17">
        <f t="shared" si="6"/>
        <v>124.11688842754241</v>
      </c>
    </row>
    <row r="26" spans="1:14" x14ac:dyDescent="0.25">
      <c r="A26" s="13" t="s">
        <v>16</v>
      </c>
      <c r="B26" s="15" t="s">
        <v>32</v>
      </c>
      <c r="C26" s="15"/>
      <c r="D26" s="27">
        <f>SUM(D27:D30)</f>
        <v>2364097.6</v>
      </c>
      <c r="E26" s="27">
        <f t="shared" ref="E26" si="9">SUM(E27:E30)</f>
        <v>1861715.7</v>
      </c>
      <c r="F26" s="27">
        <f>SUM(F27:F30)</f>
        <v>542996.9</v>
      </c>
      <c r="G26" s="27">
        <f t="shared" si="0"/>
        <v>22.968463738552927</v>
      </c>
      <c r="H26" s="28">
        <f t="shared" si="1"/>
        <v>29.166477996613555</v>
      </c>
      <c r="I26" s="28">
        <f>SUM(I27:I30)</f>
        <v>798114</v>
      </c>
      <c r="J26" s="28">
        <f t="shared" si="2"/>
        <v>33.759773708158242</v>
      </c>
      <c r="K26" s="28">
        <f t="shared" si="3"/>
        <v>42.869810895401486</v>
      </c>
      <c r="L26" s="28">
        <f>SUM(L27:L30)</f>
        <v>492894.8</v>
      </c>
      <c r="M26" s="28">
        <f t="shared" si="4"/>
        <v>20.849173062905692</v>
      </c>
      <c r="N26" s="28">
        <f t="shared" si="6"/>
        <v>26.475299101790888</v>
      </c>
    </row>
    <row r="27" spans="1:14" x14ac:dyDescent="0.25">
      <c r="A27" s="4" t="s">
        <v>19</v>
      </c>
      <c r="B27" s="16" t="s">
        <v>32</v>
      </c>
      <c r="C27" s="16" t="s">
        <v>21</v>
      </c>
      <c r="D27" s="25">
        <v>114858.7</v>
      </c>
      <c r="E27" s="33">
        <v>348159.4</v>
      </c>
      <c r="F27" s="30">
        <v>75165.7</v>
      </c>
      <c r="G27" s="18">
        <f t="shared" si="0"/>
        <v>65.44188642218657</v>
      </c>
      <c r="H27" s="18">
        <f t="shared" si="1"/>
        <v>21.589450119686553</v>
      </c>
      <c r="I27" s="30">
        <v>48388.5</v>
      </c>
      <c r="J27" s="18">
        <f t="shared" si="2"/>
        <v>42.128719896707864</v>
      </c>
      <c r="K27" s="17">
        <f t="shared" si="3"/>
        <v>13.898375284424317</v>
      </c>
      <c r="L27" s="30">
        <v>20146.5</v>
      </c>
      <c r="M27" s="17">
        <f t="shared" si="4"/>
        <v>17.540247277742129</v>
      </c>
      <c r="N27" s="17">
        <f t="shared" si="6"/>
        <v>5.7865736211631793</v>
      </c>
    </row>
    <row r="28" spans="1:14" x14ac:dyDescent="0.25">
      <c r="A28" s="4" t="s">
        <v>37</v>
      </c>
      <c r="B28" s="16" t="s">
        <v>32</v>
      </c>
      <c r="C28" s="16" t="s">
        <v>22</v>
      </c>
      <c r="D28" s="25">
        <v>1216165.3</v>
      </c>
      <c r="E28" s="33">
        <v>324899.90000000002</v>
      </c>
      <c r="F28" s="30">
        <v>28323.9</v>
      </c>
      <c r="G28" s="18">
        <f t="shared" si="0"/>
        <v>2.3289515002606964</v>
      </c>
      <c r="H28" s="18">
        <f t="shared" si="1"/>
        <v>8.7177312150603932</v>
      </c>
      <c r="I28" s="30">
        <v>613803.5</v>
      </c>
      <c r="J28" s="18">
        <f t="shared" si="2"/>
        <v>50.470400693063681</v>
      </c>
      <c r="K28" s="17">
        <f t="shared" si="3"/>
        <v>188.92080299193691</v>
      </c>
      <c r="L28" s="30">
        <v>21722.5</v>
      </c>
      <c r="M28" s="17">
        <f t="shared" si="4"/>
        <v>1.7861469982740008</v>
      </c>
      <c r="N28" s="17">
        <f t="shared" si="6"/>
        <v>6.6859054127132698</v>
      </c>
    </row>
    <row r="29" spans="1:14" x14ac:dyDescent="0.25">
      <c r="A29" s="4" t="s">
        <v>20</v>
      </c>
      <c r="B29" s="16" t="s">
        <v>32</v>
      </c>
      <c r="C29" s="16" t="s">
        <v>23</v>
      </c>
      <c r="D29" s="25">
        <v>942367.2</v>
      </c>
      <c r="E29" s="33">
        <v>1070587.3999999999</v>
      </c>
      <c r="F29" s="30">
        <v>319155</v>
      </c>
      <c r="G29" s="18">
        <f t="shared" si="0"/>
        <v>33.867371445016339</v>
      </c>
      <c r="H29" s="18">
        <f t="shared" si="1"/>
        <v>29.811204577972806</v>
      </c>
      <c r="I29" s="30">
        <v>71634.399999999994</v>
      </c>
      <c r="J29" s="18">
        <f t="shared" si="2"/>
        <v>7.6015379143077126</v>
      </c>
      <c r="K29" s="17">
        <f t="shared" si="3"/>
        <v>6.6911304952776387</v>
      </c>
      <c r="L29" s="30">
        <v>318106</v>
      </c>
      <c r="M29" s="17">
        <f t="shared" si="4"/>
        <v>33.756056025719062</v>
      </c>
      <c r="N29" s="17">
        <f t="shared" si="6"/>
        <v>29.71322098504055</v>
      </c>
    </row>
    <row r="30" spans="1:14" ht="25.5" x14ac:dyDescent="0.25">
      <c r="A30" s="4" t="s">
        <v>17</v>
      </c>
      <c r="B30" s="16" t="s">
        <v>32</v>
      </c>
      <c r="C30" s="16" t="s">
        <v>32</v>
      </c>
      <c r="D30" s="25">
        <v>90706.4</v>
      </c>
      <c r="E30" s="33">
        <v>118069</v>
      </c>
      <c r="F30" s="30">
        <v>120352.3</v>
      </c>
      <c r="G30" s="18">
        <f t="shared" si="0"/>
        <v>132.68336082128715</v>
      </c>
      <c r="H30" s="18">
        <f t="shared" si="1"/>
        <v>101.93386917819241</v>
      </c>
      <c r="I30" s="30">
        <v>64287.6</v>
      </c>
      <c r="J30" s="18">
        <f t="shared" si="2"/>
        <v>70.874381521039311</v>
      </c>
      <c r="K30" s="17">
        <f t="shared" si="3"/>
        <v>54.449178023020437</v>
      </c>
      <c r="L30" s="30">
        <v>132919.79999999999</v>
      </c>
      <c r="M30" s="17">
        <f t="shared" si="4"/>
        <v>146.53850224460456</v>
      </c>
      <c r="N30" s="17">
        <f t="shared" si="6"/>
        <v>112.57806875640514</v>
      </c>
    </row>
    <row r="31" spans="1:14" x14ac:dyDescent="0.25">
      <c r="A31" s="13" t="s">
        <v>4</v>
      </c>
      <c r="B31" s="15" t="s">
        <v>25</v>
      </c>
      <c r="C31" s="15"/>
      <c r="D31" s="27">
        <f>SUM(D32:D36)</f>
        <v>2902108.5999999996</v>
      </c>
      <c r="E31" s="27">
        <f>SUM(E32:E36)</f>
        <v>3186366.5</v>
      </c>
      <c r="F31" s="27">
        <f>SUM(F32:F36)</f>
        <v>3008297.8000000003</v>
      </c>
      <c r="G31" s="27">
        <f t="shared" si="0"/>
        <v>103.65903605399194</v>
      </c>
      <c r="H31" s="28">
        <f t="shared" si="1"/>
        <v>94.411543681494265</v>
      </c>
      <c r="I31" s="28">
        <f>SUM(I32:I36)</f>
        <v>3040530.8</v>
      </c>
      <c r="J31" s="28">
        <f t="shared" si="2"/>
        <v>104.76971123685723</v>
      </c>
      <c r="K31" s="28">
        <f t="shared" si="3"/>
        <v>95.423134783773307</v>
      </c>
      <c r="L31" s="28">
        <f>SUM(L32:L36)</f>
        <v>3163762</v>
      </c>
      <c r="M31" s="28">
        <f t="shared" si="4"/>
        <v>109.01597548761615</v>
      </c>
      <c r="N31" s="28">
        <f t="shared" si="6"/>
        <v>99.290586942839127</v>
      </c>
    </row>
    <row r="32" spans="1:14" x14ac:dyDescent="0.25">
      <c r="A32" s="4" t="s">
        <v>13</v>
      </c>
      <c r="B32" s="16" t="s">
        <v>25</v>
      </c>
      <c r="C32" s="16" t="s">
        <v>21</v>
      </c>
      <c r="D32" s="25">
        <v>1030224.5</v>
      </c>
      <c r="E32" s="33">
        <v>1131203</v>
      </c>
      <c r="F32" s="30">
        <v>1125712.8999999999</v>
      </c>
      <c r="G32" s="18">
        <f t="shared" si="0"/>
        <v>109.26869823033715</v>
      </c>
      <c r="H32" s="18">
        <f t="shared" si="1"/>
        <v>99.514667128711636</v>
      </c>
      <c r="I32" s="21">
        <v>1262435.3999999999</v>
      </c>
      <c r="J32" s="18">
        <f t="shared" si="2"/>
        <v>122.53983476417032</v>
      </c>
      <c r="K32" s="17">
        <f t="shared" si="3"/>
        <v>111.60113613560077</v>
      </c>
      <c r="L32" s="30">
        <v>1308945.3</v>
      </c>
      <c r="M32" s="17">
        <f t="shared" si="4"/>
        <v>127.05437504155648</v>
      </c>
      <c r="N32" s="17">
        <f t="shared" si="6"/>
        <v>115.71267933341763</v>
      </c>
    </row>
    <row r="33" spans="1:14" x14ac:dyDescent="0.25">
      <c r="A33" s="4" t="s">
        <v>10</v>
      </c>
      <c r="B33" s="16" t="s">
        <v>25</v>
      </c>
      <c r="C33" s="16" t="s">
        <v>22</v>
      </c>
      <c r="D33" s="25">
        <v>1707843.3</v>
      </c>
      <c r="E33" s="33">
        <v>1873971.2</v>
      </c>
      <c r="F33" s="30">
        <v>1693548.9</v>
      </c>
      <c r="G33" s="18">
        <f t="shared" si="0"/>
        <v>99.163014545889538</v>
      </c>
      <c r="H33" s="18">
        <f t="shared" si="1"/>
        <v>90.372194620707077</v>
      </c>
      <c r="I33" s="21">
        <v>1575283.1</v>
      </c>
      <c r="J33" s="18">
        <f t="shared" si="2"/>
        <v>92.238152059969437</v>
      </c>
      <c r="K33" s="17">
        <f t="shared" si="3"/>
        <v>84.061222499043751</v>
      </c>
      <c r="L33" s="30">
        <v>1644264.8</v>
      </c>
      <c r="M33" s="17">
        <f t="shared" si="4"/>
        <v>96.277263844990941</v>
      </c>
      <c r="N33" s="17">
        <f t="shared" si="6"/>
        <v>87.742266263216862</v>
      </c>
    </row>
    <row r="34" spans="1:14" x14ac:dyDescent="0.25">
      <c r="A34" s="31" t="s">
        <v>58</v>
      </c>
      <c r="B34" s="16" t="s">
        <v>25</v>
      </c>
      <c r="C34" s="16" t="s">
        <v>23</v>
      </c>
      <c r="D34" s="25">
        <v>67749.2</v>
      </c>
      <c r="E34" s="33">
        <v>64460</v>
      </c>
      <c r="F34" s="30">
        <v>75208.2</v>
      </c>
      <c r="G34" s="18">
        <f t="shared" si="0"/>
        <v>111.00972410006318</v>
      </c>
      <c r="H34" s="18">
        <f t="shared" si="1"/>
        <v>116.67421656841452</v>
      </c>
      <c r="I34" s="21">
        <v>85572.800000000003</v>
      </c>
      <c r="J34" s="18">
        <f t="shared" si="2"/>
        <v>126.30820732938545</v>
      </c>
      <c r="K34" s="17">
        <f t="shared" si="3"/>
        <v>132.75333540179957</v>
      </c>
      <c r="L34" s="30">
        <v>89297</v>
      </c>
      <c r="M34" s="17">
        <f t="shared" si="4"/>
        <v>131.80524640881367</v>
      </c>
      <c r="N34" s="17">
        <f t="shared" si="6"/>
        <v>138.53087185851692</v>
      </c>
    </row>
    <row r="35" spans="1:14" x14ac:dyDescent="0.25">
      <c r="A35" s="4" t="s">
        <v>5</v>
      </c>
      <c r="B35" s="16" t="s">
        <v>25</v>
      </c>
      <c r="C35" s="16" t="s">
        <v>25</v>
      </c>
      <c r="D35" s="25">
        <v>10774.3</v>
      </c>
      <c r="E35" s="33">
        <v>11224.8</v>
      </c>
      <c r="F35" s="30">
        <v>11247.7</v>
      </c>
      <c r="G35" s="18">
        <f t="shared" si="0"/>
        <v>104.39378892364239</v>
      </c>
      <c r="H35" s="18">
        <f t="shared" si="1"/>
        <v>100.20401254365335</v>
      </c>
      <c r="I35" s="21">
        <v>11516</v>
      </c>
      <c r="J35" s="18">
        <f t="shared" si="2"/>
        <v>106.88397390085666</v>
      </c>
      <c r="K35" s="17">
        <f t="shared" si="3"/>
        <v>102.5942555769368</v>
      </c>
      <c r="L35" s="30">
        <v>11795.1</v>
      </c>
      <c r="M35" s="17">
        <f t="shared" si="4"/>
        <v>109.47439740864837</v>
      </c>
      <c r="N35" s="17">
        <f t="shared" si="6"/>
        <v>105.08071413299125</v>
      </c>
    </row>
    <row r="36" spans="1:14" x14ac:dyDescent="0.25">
      <c r="A36" s="4" t="s">
        <v>11</v>
      </c>
      <c r="B36" s="16" t="s">
        <v>25</v>
      </c>
      <c r="C36" s="16" t="s">
        <v>29</v>
      </c>
      <c r="D36" s="25">
        <v>85517.3</v>
      </c>
      <c r="E36" s="33">
        <v>105507.5</v>
      </c>
      <c r="F36" s="30">
        <v>102580.1</v>
      </c>
      <c r="G36" s="18">
        <f t="shared" si="0"/>
        <v>119.95245406485004</v>
      </c>
      <c r="H36" s="18">
        <f t="shared" si="1"/>
        <v>97.22541051584011</v>
      </c>
      <c r="I36" s="21">
        <v>105723.5</v>
      </c>
      <c r="J36" s="18">
        <f t="shared" si="2"/>
        <v>123.62820154518441</v>
      </c>
      <c r="K36" s="17">
        <f t="shared" si="3"/>
        <v>100.20472478259839</v>
      </c>
      <c r="L36" s="30">
        <v>109459.8</v>
      </c>
      <c r="M36" s="17">
        <f t="shared" si="4"/>
        <v>127.99725903413695</v>
      </c>
      <c r="N36" s="17">
        <f t="shared" si="6"/>
        <v>103.74598962159089</v>
      </c>
    </row>
    <row r="37" spans="1:14" x14ac:dyDescent="0.25">
      <c r="A37" s="13" t="s">
        <v>46</v>
      </c>
      <c r="B37" s="15" t="s">
        <v>26</v>
      </c>
      <c r="C37" s="15"/>
      <c r="D37" s="27">
        <f>SUM(D38:D39)</f>
        <v>224990.9</v>
      </c>
      <c r="E37" s="27">
        <f t="shared" ref="E37" si="10">SUM(E38:E39)</f>
        <v>399928.4</v>
      </c>
      <c r="F37" s="27">
        <f>SUM(F38:F39)</f>
        <v>244225.4</v>
      </c>
      <c r="G37" s="27">
        <f t="shared" si="0"/>
        <v>108.54901242672481</v>
      </c>
      <c r="H37" s="28">
        <f t="shared" si="1"/>
        <v>61.067281043306743</v>
      </c>
      <c r="I37" s="28">
        <f>SUM(I38:I39)</f>
        <v>262141.30000000002</v>
      </c>
      <c r="J37" s="28">
        <f t="shared" si="2"/>
        <v>116.51195670580456</v>
      </c>
      <c r="K37" s="28">
        <f t="shared" si="3"/>
        <v>65.547057923368286</v>
      </c>
      <c r="L37" s="28">
        <f>SUM(L38:L39)</f>
        <v>280654.40000000002</v>
      </c>
      <c r="M37" s="28">
        <f t="shared" si="4"/>
        <v>124.74033394239501</v>
      </c>
      <c r="N37" s="28">
        <f t="shared" si="6"/>
        <v>70.176161532914392</v>
      </c>
    </row>
    <row r="38" spans="1:14" x14ac:dyDescent="0.25">
      <c r="A38" s="4" t="s">
        <v>14</v>
      </c>
      <c r="B38" s="16" t="s">
        <v>26</v>
      </c>
      <c r="C38" s="16" t="s">
        <v>21</v>
      </c>
      <c r="D38" s="25">
        <v>216950.8</v>
      </c>
      <c r="E38" s="33">
        <v>390515.5</v>
      </c>
      <c r="F38" s="30">
        <v>233570.6</v>
      </c>
      <c r="G38" s="18">
        <f t="shared" si="0"/>
        <v>107.6606308895842</v>
      </c>
      <c r="H38" s="18">
        <f t="shared" si="1"/>
        <v>59.810839774605618</v>
      </c>
      <c r="I38" s="30">
        <v>251107.1</v>
      </c>
      <c r="J38" s="18">
        <f t="shared" si="2"/>
        <v>115.74379997676894</v>
      </c>
      <c r="K38" s="17">
        <f t="shared" si="3"/>
        <v>64.301442580384133</v>
      </c>
      <c r="L38" s="30">
        <v>269199.90000000002</v>
      </c>
      <c r="M38" s="17">
        <f t="shared" si="4"/>
        <v>124.08338664803267</v>
      </c>
      <c r="N38" s="17">
        <f t="shared" si="6"/>
        <v>68.934498118512593</v>
      </c>
    </row>
    <row r="39" spans="1:14" ht="25.5" x14ac:dyDescent="0.25">
      <c r="A39" s="4" t="s">
        <v>47</v>
      </c>
      <c r="B39" s="16" t="s">
        <v>26</v>
      </c>
      <c r="C39" s="16" t="s">
        <v>24</v>
      </c>
      <c r="D39" s="25">
        <v>8040.1</v>
      </c>
      <c r="E39" s="33">
        <v>9412.9</v>
      </c>
      <c r="F39" s="30">
        <v>10654.8</v>
      </c>
      <c r="G39" s="18">
        <f t="shared" si="0"/>
        <v>132.52073979179363</v>
      </c>
      <c r="H39" s="18">
        <f t="shared" si="1"/>
        <v>113.19359602247978</v>
      </c>
      <c r="I39" s="30">
        <v>11034.2</v>
      </c>
      <c r="J39" s="18">
        <f t="shared" si="2"/>
        <v>137.23958657230634</v>
      </c>
      <c r="K39" s="17">
        <f t="shared" si="3"/>
        <v>117.22423482667404</v>
      </c>
      <c r="L39" s="30">
        <v>11454.5</v>
      </c>
      <c r="M39" s="17">
        <f t="shared" si="4"/>
        <v>142.46713349336451</v>
      </c>
      <c r="N39" s="17">
        <f t="shared" si="6"/>
        <v>121.68938371808902</v>
      </c>
    </row>
    <row r="40" spans="1:14" x14ac:dyDescent="0.25">
      <c r="A40" s="13" t="s">
        <v>7</v>
      </c>
      <c r="B40" s="15" t="s">
        <v>28</v>
      </c>
      <c r="C40" s="15"/>
      <c r="D40" s="27">
        <f>SUM(D41:D44)</f>
        <v>286253.7</v>
      </c>
      <c r="E40" s="27">
        <f t="shared" ref="E40" si="11">SUM(E41:E44)</f>
        <v>540158.1</v>
      </c>
      <c r="F40" s="27">
        <f>SUM(F41:F44)</f>
        <v>268991.8</v>
      </c>
      <c r="G40" s="27">
        <f t="shared" si="0"/>
        <v>93.969719867376384</v>
      </c>
      <c r="H40" s="28">
        <f t="shared" si="1"/>
        <v>49.798716338790442</v>
      </c>
      <c r="I40" s="28">
        <f>SUM(I41:I44)</f>
        <v>306544.8</v>
      </c>
      <c r="J40" s="28">
        <f t="shared" si="2"/>
        <v>107.08850226215417</v>
      </c>
      <c r="K40" s="28">
        <f t="shared" si="3"/>
        <v>56.750940141414155</v>
      </c>
      <c r="L40" s="28">
        <f>SUM(L41:L44)</f>
        <v>330052</v>
      </c>
      <c r="M40" s="28">
        <f t="shared" si="4"/>
        <v>115.30051838631256</v>
      </c>
      <c r="N40" s="28">
        <f t="shared" si="6"/>
        <v>61.102851183755277</v>
      </c>
    </row>
    <row r="41" spans="1:14" x14ac:dyDescent="0.25">
      <c r="A41" s="4" t="s">
        <v>15</v>
      </c>
      <c r="B41" s="16" t="s">
        <v>28</v>
      </c>
      <c r="C41" s="16" t="s">
        <v>21</v>
      </c>
      <c r="D41" s="25">
        <v>21718</v>
      </c>
      <c r="E41" s="33">
        <v>23497.8</v>
      </c>
      <c r="F41" s="30">
        <v>29968</v>
      </c>
      <c r="G41" s="18">
        <f t="shared" si="0"/>
        <v>137.98692328943733</v>
      </c>
      <c r="H41" s="18">
        <f t="shared" si="1"/>
        <v>127.53534373430703</v>
      </c>
      <c r="I41" s="30">
        <v>31161.7</v>
      </c>
      <c r="J41" s="18">
        <f t="shared" si="2"/>
        <v>143.48328575375265</v>
      </c>
      <c r="K41" s="17">
        <f t="shared" si="3"/>
        <v>132.61539378154552</v>
      </c>
      <c r="L41" s="30">
        <v>32404.2</v>
      </c>
      <c r="M41" s="17">
        <f t="shared" si="4"/>
        <v>149.20434662491942</v>
      </c>
      <c r="N41" s="17">
        <f t="shared" si="6"/>
        <v>137.90312284554301</v>
      </c>
    </row>
    <row r="42" spans="1:14" x14ac:dyDescent="0.25">
      <c r="A42" s="4" t="s">
        <v>8</v>
      </c>
      <c r="B42" s="16" t="s">
        <v>28</v>
      </c>
      <c r="C42" s="16" t="s">
        <v>23</v>
      </c>
      <c r="D42" s="25">
        <v>23905.4</v>
      </c>
      <c r="E42" s="33">
        <v>173949.9</v>
      </c>
      <c r="F42" s="30">
        <v>112700.5</v>
      </c>
      <c r="G42" s="18">
        <f t="shared" si="0"/>
        <v>471.44369054690571</v>
      </c>
      <c r="H42" s="18">
        <f t="shared" si="1"/>
        <v>64.789057079078518</v>
      </c>
      <c r="I42" s="30">
        <v>159843.79999999999</v>
      </c>
      <c r="J42" s="18">
        <f t="shared" si="2"/>
        <v>668.65143440394206</v>
      </c>
      <c r="K42" s="17">
        <f t="shared" si="3"/>
        <v>91.890711061058383</v>
      </c>
      <c r="L42" s="30">
        <v>186043.1</v>
      </c>
      <c r="M42" s="17">
        <f t="shared" si="4"/>
        <v>778.24717427861481</v>
      </c>
      <c r="N42" s="17">
        <f t="shared" si="6"/>
        <v>106.95211667267415</v>
      </c>
    </row>
    <row r="43" spans="1:14" x14ac:dyDescent="0.25">
      <c r="A43" s="4" t="s">
        <v>34</v>
      </c>
      <c r="B43" s="16" t="s">
        <v>28</v>
      </c>
      <c r="C43" s="16" t="s">
        <v>24</v>
      </c>
      <c r="D43" s="25">
        <v>238619.6</v>
      </c>
      <c r="E43" s="33">
        <v>341271.4</v>
      </c>
      <c r="F43" s="30">
        <v>126323.3</v>
      </c>
      <c r="G43" s="18">
        <f t="shared" si="0"/>
        <v>52.939196947777965</v>
      </c>
      <c r="H43" s="18">
        <f t="shared" si="1"/>
        <v>37.015495585038764</v>
      </c>
      <c r="I43" s="30">
        <v>115539.3</v>
      </c>
      <c r="J43" s="18">
        <f t="shared" si="2"/>
        <v>48.419869952007296</v>
      </c>
      <c r="K43" s="17">
        <f t="shared" si="3"/>
        <v>33.8555472272215</v>
      </c>
      <c r="L43" s="30">
        <v>111604.7</v>
      </c>
      <c r="M43" s="17">
        <f t="shared" si="4"/>
        <v>46.77096935876181</v>
      </c>
      <c r="N43" s="17">
        <f t="shared" si="6"/>
        <v>32.702623190809419</v>
      </c>
    </row>
    <row r="44" spans="1:14" x14ac:dyDescent="0.25">
      <c r="A44" s="4" t="s">
        <v>48</v>
      </c>
      <c r="B44" s="16" t="s">
        <v>28</v>
      </c>
      <c r="C44" s="16" t="s">
        <v>30</v>
      </c>
      <c r="D44" s="25">
        <v>2010.7</v>
      </c>
      <c r="E44" s="33">
        <v>1439</v>
      </c>
      <c r="F44" s="30"/>
      <c r="G44" s="18">
        <f t="shared" si="0"/>
        <v>0</v>
      </c>
      <c r="H44" s="18">
        <f t="shared" si="1"/>
        <v>0</v>
      </c>
      <c r="I44" s="30"/>
      <c r="J44" s="18">
        <f t="shared" si="2"/>
        <v>0</v>
      </c>
      <c r="K44" s="17">
        <f t="shared" si="3"/>
        <v>0</v>
      </c>
      <c r="L44" s="30"/>
      <c r="M44" s="17">
        <f t="shared" si="4"/>
        <v>0</v>
      </c>
      <c r="N44" s="17">
        <f t="shared" si="6"/>
        <v>0</v>
      </c>
    </row>
    <row r="45" spans="1:14" x14ac:dyDescent="0.25">
      <c r="A45" s="13" t="s">
        <v>45</v>
      </c>
      <c r="B45" s="15" t="s">
        <v>27</v>
      </c>
      <c r="C45" s="15"/>
      <c r="D45" s="27">
        <f>SUM(D46:D48)</f>
        <v>85770.299999999988</v>
      </c>
      <c r="E45" s="27">
        <f t="shared" ref="E45" si="12">SUM(E46:E48)</f>
        <v>95016.900000000009</v>
      </c>
      <c r="F45" s="27">
        <f>SUM(F46:F48)</f>
        <v>102363.8</v>
      </c>
      <c r="G45" s="27">
        <f t="shared" si="0"/>
        <v>119.34644043450939</v>
      </c>
      <c r="H45" s="28">
        <f t="shared" si="1"/>
        <v>107.73220342907419</v>
      </c>
      <c r="I45" s="28">
        <f>SUM(I46:I48)</f>
        <v>106470.3</v>
      </c>
      <c r="J45" s="28">
        <f t="shared" si="2"/>
        <v>124.13422828181785</v>
      </c>
      <c r="K45" s="28">
        <f t="shared" si="3"/>
        <v>112.05406617138634</v>
      </c>
      <c r="L45" s="28">
        <f>SUM(L46:L48)</f>
        <v>110737.09999999999</v>
      </c>
      <c r="M45" s="28">
        <f t="shared" si="4"/>
        <v>129.10891066021688</v>
      </c>
      <c r="N45" s="28">
        <f t="shared" si="6"/>
        <v>116.54463574374662</v>
      </c>
    </row>
    <row r="46" spans="1:14" x14ac:dyDescent="0.25">
      <c r="A46" s="4" t="s">
        <v>50</v>
      </c>
      <c r="B46" s="16" t="s">
        <v>27</v>
      </c>
      <c r="C46" s="16" t="s">
        <v>21</v>
      </c>
      <c r="D46" s="25">
        <v>62553.599999999999</v>
      </c>
      <c r="E46" s="33">
        <v>69199.100000000006</v>
      </c>
      <c r="F46" s="30">
        <v>74578.8</v>
      </c>
      <c r="G46" s="18">
        <f t="shared" si="0"/>
        <v>119.22383364027012</v>
      </c>
      <c r="H46" s="18">
        <f t="shared" si="1"/>
        <v>107.77423405795739</v>
      </c>
      <c r="I46" s="30">
        <v>77712.7</v>
      </c>
      <c r="J46" s="18">
        <f t="shared" si="2"/>
        <v>124.2337771127481</v>
      </c>
      <c r="K46" s="17">
        <f t="shared" si="3"/>
        <v>112.30305018417867</v>
      </c>
      <c r="L46" s="30">
        <v>80967.899999999994</v>
      </c>
      <c r="M46" s="17">
        <f t="shared" si="4"/>
        <v>129.43763428483732</v>
      </c>
      <c r="N46" s="17">
        <f t="shared" si="6"/>
        <v>117.00715760754112</v>
      </c>
    </row>
    <row r="47" spans="1:14" x14ac:dyDescent="0.25">
      <c r="A47" s="4" t="s">
        <v>51</v>
      </c>
      <c r="B47" s="16" t="s">
        <v>27</v>
      </c>
      <c r="C47" s="16" t="s">
        <v>22</v>
      </c>
      <c r="D47" s="25">
        <v>18086.8</v>
      </c>
      <c r="E47" s="33">
        <v>19756.099999999999</v>
      </c>
      <c r="F47" s="30">
        <v>20434.3</v>
      </c>
      <c r="G47" s="18">
        <f t="shared" si="0"/>
        <v>112.97907866510384</v>
      </c>
      <c r="H47" s="18">
        <f t="shared" si="1"/>
        <v>103.43286377372051</v>
      </c>
      <c r="I47" s="30">
        <v>21124</v>
      </c>
      <c r="J47" s="18">
        <f t="shared" si="2"/>
        <v>116.79235685693435</v>
      </c>
      <c r="K47" s="17">
        <f t="shared" si="3"/>
        <v>106.92393741679787</v>
      </c>
      <c r="L47" s="30">
        <v>21841.4</v>
      </c>
      <c r="M47" s="17">
        <f t="shared" si="4"/>
        <v>120.75878541256608</v>
      </c>
      <c r="N47" s="17">
        <f t="shared" si="6"/>
        <v>110.55522091910855</v>
      </c>
    </row>
    <row r="48" spans="1:14" ht="25.5" x14ac:dyDescent="0.25">
      <c r="A48" s="4" t="s">
        <v>52</v>
      </c>
      <c r="B48" s="16" t="s">
        <v>27</v>
      </c>
      <c r="C48" s="16" t="s">
        <v>32</v>
      </c>
      <c r="D48" s="25">
        <v>5129.8999999999996</v>
      </c>
      <c r="E48" s="33">
        <v>6061.7</v>
      </c>
      <c r="F48" s="30">
        <v>7350.7</v>
      </c>
      <c r="G48" s="18">
        <f t="shared" si="0"/>
        <v>143.29129222791869</v>
      </c>
      <c r="H48" s="18">
        <f t="shared" si="1"/>
        <v>121.26466172855798</v>
      </c>
      <c r="I48" s="30">
        <v>7633.6</v>
      </c>
      <c r="J48" s="18">
        <f t="shared" si="2"/>
        <v>148.80601961051875</v>
      </c>
      <c r="K48" s="17">
        <f t="shared" si="3"/>
        <v>125.93166933368526</v>
      </c>
      <c r="L48" s="30">
        <v>7927.8</v>
      </c>
      <c r="M48" s="17">
        <f t="shared" si="4"/>
        <v>154.54102419150473</v>
      </c>
      <c r="N48" s="17">
        <f t="shared" si="6"/>
        <v>130.78509329066102</v>
      </c>
    </row>
    <row r="49" spans="1:14" x14ac:dyDescent="0.25">
      <c r="A49" s="13" t="s">
        <v>44</v>
      </c>
      <c r="B49" s="15" t="s">
        <v>31</v>
      </c>
      <c r="C49" s="15"/>
      <c r="D49" s="27">
        <f>SUM(D50:D50)</f>
        <v>8974.7999999999993</v>
      </c>
      <c r="E49" s="27">
        <f>SUM(E50:E50)</f>
        <v>8779.2000000000007</v>
      </c>
      <c r="F49" s="27">
        <f>SUM(F50:F50)</f>
        <v>9766.5</v>
      </c>
      <c r="G49" s="27">
        <f t="shared" si="0"/>
        <v>108.82136649284664</v>
      </c>
      <c r="H49" s="28">
        <f t="shared" si="1"/>
        <v>111.24589939857844</v>
      </c>
      <c r="I49" s="28">
        <f>SUM(I50:I50)</f>
        <v>9942</v>
      </c>
      <c r="J49" s="28">
        <f t="shared" si="2"/>
        <v>110.77684182377322</v>
      </c>
      <c r="K49" s="28">
        <f t="shared" si="3"/>
        <v>113.24494259158008</v>
      </c>
      <c r="L49" s="28">
        <f>SUM(L50:L50)</f>
        <v>10154</v>
      </c>
      <c r="M49" s="28">
        <f t="shared" si="4"/>
        <v>113.13901145429426</v>
      </c>
      <c r="N49" s="28">
        <f t="shared" si="6"/>
        <v>115.65974120648805</v>
      </c>
    </row>
    <row r="50" spans="1:14" x14ac:dyDescent="0.25">
      <c r="A50" s="4" t="s">
        <v>6</v>
      </c>
      <c r="B50" s="16" t="s">
        <v>31</v>
      </c>
      <c r="C50" s="16" t="s">
        <v>22</v>
      </c>
      <c r="D50" s="25">
        <v>8974.7999999999993</v>
      </c>
      <c r="E50" s="33">
        <v>8779.2000000000007</v>
      </c>
      <c r="F50" s="30">
        <v>9766.5</v>
      </c>
      <c r="G50" s="18">
        <f t="shared" si="0"/>
        <v>108.82136649284664</v>
      </c>
      <c r="H50" s="18">
        <f t="shared" si="1"/>
        <v>111.24589939857844</v>
      </c>
      <c r="I50" s="30">
        <v>9942</v>
      </c>
      <c r="J50" s="18">
        <f t="shared" si="2"/>
        <v>110.77684182377322</v>
      </c>
      <c r="K50" s="17">
        <f t="shared" si="3"/>
        <v>113.24494259158008</v>
      </c>
      <c r="L50" s="30">
        <v>10154</v>
      </c>
      <c r="M50" s="17">
        <f t="shared" si="4"/>
        <v>113.13901145429426</v>
      </c>
      <c r="N50" s="17">
        <f t="shared" si="6"/>
        <v>115.65974120648805</v>
      </c>
    </row>
    <row r="51" spans="1:14" ht="31.5" x14ac:dyDescent="0.25">
      <c r="A51" s="13" t="s">
        <v>43</v>
      </c>
      <c r="B51" s="15" t="s">
        <v>41</v>
      </c>
      <c r="C51" s="15"/>
      <c r="D51" s="27">
        <f>SUM(D52)</f>
        <v>1442.8</v>
      </c>
      <c r="E51" s="27">
        <f t="shared" ref="E51:E52" si="13">SUM(E52)</f>
        <v>2558.9</v>
      </c>
      <c r="F51" s="27">
        <f>SUM(F52)</f>
        <v>32075.3</v>
      </c>
      <c r="G51" s="27">
        <f t="shared" si="0"/>
        <v>2223.1286387579707</v>
      </c>
      <c r="H51" s="28">
        <f t="shared" si="1"/>
        <v>1253.4800109422017</v>
      </c>
      <c r="I51" s="28">
        <f>SUM(I52)</f>
        <v>106742.3</v>
      </c>
      <c r="J51" s="28">
        <f t="shared" si="2"/>
        <v>7398.2741890767957</v>
      </c>
      <c r="K51" s="28">
        <f t="shared" si="3"/>
        <v>4171.413497987417</v>
      </c>
      <c r="L51" s="28">
        <f>SUM(L52)</f>
        <v>170282</v>
      </c>
      <c r="M51" s="28">
        <f t="shared" si="4"/>
        <v>11802.190185749932</v>
      </c>
      <c r="N51" s="28">
        <f t="shared" si="6"/>
        <v>6654.4999804603531</v>
      </c>
    </row>
    <row r="52" spans="1:14" ht="25.5" x14ac:dyDescent="0.25">
      <c r="A52" s="4" t="s">
        <v>42</v>
      </c>
      <c r="B52" s="16" t="s">
        <v>41</v>
      </c>
      <c r="C52" s="16" t="s">
        <v>21</v>
      </c>
      <c r="D52" s="25">
        <v>1442.8</v>
      </c>
      <c r="E52" s="29">
        <v>2558.9</v>
      </c>
      <c r="F52" s="30">
        <v>32075.3</v>
      </c>
      <c r="G52" s="18">
        <f t="shared" si="0"/>
        <v>2223.1286387579707</v>
      </c>
      <c r="H52" s="18">
        <f>F52/E52*100</f>
        <v>1253.4800109422017</v>
      </c>
      <c r="I52" s="30">
        <v>106742.3</v>
      </c>
      <c r="J52" s="18">
        <f t="shared" si="2"/>
        <v>7398.2741890767957</v>
      </c>
      <c r="K52" s="17">
        <f t="shared" si="3"/>
        <v>4171.413497987417</v>
      </c>
      <c r="L52" s="30">
        <v>170282</v>
      </c>
      <c r="M52" s="17">
        <f t="shared" si="4"/>
        <v>11802.190185749932</v>
      </c>
      <c r="N52" s="17">
        <f t="shared" si="6"/>
        <v>6654.4999804603531</v>
      </c>
    </row>
  </sheetData>
  <mergeCells count="3">
    <mergeCell ref="D3:E3"/>
    <mergeCell ref="A3:C3"/>
    <mergeCell ref="A2:L2"/>
  </mergeCells>
  <phoneticPr fontId="4" type="noConversion"/>
  <pageMargins left="0.39370078740157483" right="0.39370078740157483" top="0.39370078740157483" bottom="0.39370078740157483" header="0.15748031496062992" footer="0.23622047244094491"/>
  <pageSetup paperSize="9" scale="7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2020-2024</vt:lpstr>
      <vt:lpstr>'2020-2024'!Заголовки_для_печати</vt:lpstr>
      <vt:lpstr>'2020-2024'!Область_печати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Филоненко Е.Е.</cp:lastModifiedBy>
  <cp:lastPrinted>2022-12-02T09:11:44Z</cp:lastPrinted>
  <dcterms:created xsi:type="dcterms:W3CDTF">2007-05-22T11:35:20Z</dcterms:created>
  <dcterms:modified xsi:type="dcterms:W3CDTF">2024-12-09T11:59:04Z</dcterms:modified>
</cp:coreProperties>
</file>